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 activeTab="2"/>
  </bookViews>
  <sheets>
    <sheet name="3-а" sheetId="2" r:id="rId1"/>
    <sheet name="3-б" sheetId="3" r:id="rId2"/>
    <sheet name="3-в" sheetId="4" r:id="rId3"/>
    <sheet name="3-г" sheetId="5" r:id="rId4"/>
  </sheets>
  <definedNames>
    <definedName name="sub_3202" localSheetId="0">'3-а'!$A$3</definedName>
    <definedName name="sub_32202" localSheetId="0">'3-а'!$A$10</definedName>
    <definedName name="sub_3221" localSheetId="0">'3-а'!$A$9</definedName>
    <definedName name="sub_3223" localSheetId="0">'3-а'!$A$11</definedName>
    <definedName name="sub_3224" localSheetId="0">'3-а'!$A$12</definedName>
    <definedName name="sub_3225" localSheetId="0">'3-а'!$A$13</definedName>
    <definedName name="sub_3226" localSheetId="0">'3-а'!$A$14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4" l="1"/>
  <c r="G12" i="4"/>
  <c r="H19" i="5" l="1"/>
  <c r="E11" i="5" l="1"/>
  <c r="E16" i="5"/>
  <c r="E19" i="5"/>
  <c r="F19" i="5" l="1"/>
  <c r="K16" i="5" l="1"/>
  <c r="J16" i="5"/>
  <c r="J13" i="5"/>
  <c r="I13" i="5"/>
  <c r="H13" i="5"/>
  <c r="G13" i="5"/>
  <c r="E13" i="5" s="1"/>
  <c r="F13" i="5"/>
  <c r="K13" i="5" l="1"/>
  <c r="I8" i="5" l="1"/>
  <c r="H8" i="5"/>
  <c r="F8" i="5"/>
  <c r="G8" i="5"/>
  <c r="F18" i="5" l="1"/>
  <c r="I18" i="5"/>
  <c r="G18" i="5"/>
  <c r="J11" i="5" l="1"/>
  <c r="K11" i="5"/>
  <c r="I7" i="4" l="1"/>
  <c r="J7" i="4"/>
  <c r="K7" i="4"/>
  <c r="H7" i="4"/>
  <c r="G7" i="4" l="1"/>
  <c r="E8" i="5" l="1"/>
  <c r="H18" i="5"/>
  <c r="J11" i="4" l="1"/>
  <c r="I11" i="4"/>
  <c r="G14" i="3"/>
  <c r="F18" i="3"/>
  <c r="F14" i="3" l="1"/>
  <c r="H12" i="4"/>
  <c r="E14" i="3"/>
  <c r="K8" i="5"/>
  <c r="J8" i="5"/>
  <c r="G11" i="4" l="1"/>
  <c r="E18" i="5" l="1"/>
  <c r="J19" i="5"/>
  <c r="J18" i="5" s="1"/>
  <c r="H14" i="3"/>
  <c r="G8" i="3"/>
  <c r="H8" i="3"/>
  <c r="H11" i="4"/>
  <c r="K19" i="5" l="1"/>
  <c r="K18" i="5" s="1"/>
  <c r="F10" i="3" l="1"/>
  <c r="E10" i="3" s="1"/>
  <c r="F8" i="3" l="1"/>
  <c r="E8" i="3"/>
  <c r="B11" i="2" s="1"/>
  <c r="G10" i="4"/>
  <c r="B8" i="2" l="1"/>
</calcChain>
</file>

<file path=xl/sharedStrings.xml><?xml version="1.0" encoding="utf-8"?>
<sst xmlns="http://schemas.openxmlformats.org/spreadsheetml/2006/main" count="226" uniqueCount="82">
  <si>
    <t>Форма №3-а</t>
  </si>
  <si>
    <t>Наименование программы</t>
  </si>
  <si>
    <t xml:space="preserve">Цели и задачи программы </t>
  </si>
  <si>
    <t>Сроки реализации программы</t>
  </si>
  <si>
    <t>Общий объем финансирования тыс. руб.,</t>
  </si>
  <si>
    <t>в том числе по основным направлениям расходования инвестиционных средств:</t>
  </si>
  <si>
    <t>- научно-иследовательские и опытно-конструкторские работы, тыс. руб.</t>
  </si>
  <si>
    <t>- капитальные вложение, тыс. руб.;</t>
  </si>
  <si>
    <t>- долгосрочные финансовые вложения, тыс. руб.;</t>
  </si>
  <si>
    <t>- прочее (например, маркетинг, консалтинг, технические экспертизы и т.п.), тыс. руб.</t>
  </si>
  <si>
    <t>Ожидаемые конечные результаты реалиации инвестиционной программы, в том числе:</t>
  </si>
  <si>
    <t>финансово-экономический эффект</t>
  </si>
  <si>
    <t>бюджетный эффект</t>
  </si>
  <si>
    <t>социальный эффект</t>
  </si>
  <si>
    <t>отрицательный</t>
  </si>
  <si>
    <t>в том числе</t>
  </si>
  <si>
    <t>всего (тыс. руб.)</t>
  </si>
  <si>
    <t>за счет собственных средств организации (тыс. руб.)</t>
  </si>
  <si>
    <t>за счет средств бюджетов всех уровней бюджетной системы Российской Федерации (тыс. руб.)</t>
  </si>
  <si>
    <t>Расходы на реализацию инвестиционной программы , всего (тыс. руб.)</t>
  </si>
  <si>
    <t>начало (мес/год)</t>
  </si>
  <si>
    <t>окончание (мес. /год)</t>
  </si>
  <si>
    <t>Срок реализации</t>
  </si>
  <si>
    <t>Наименование проекта в рамках инвестиционной программы СЕМ</t>
  </si>
  <si>
    <t>№ п/п</t>
  </si>
  <si>
    <t>Форма №3-б</t>
  </si>
  <si>
    <t>1) Капитальное строительство в т. ч.:</t>
  </si>
  <si>
    <t>- реконструкция (модернизация);</t>
  </si>
  <si>
    <t>- новое строительство</t>
  </si>
  <si>
    <t>2) Приобретение внеоборотных активов</t>
  </si>
  <si>
    <t>3) Долгосрочные финансовые вложения</t>
  </si>
  <si>
    <t>Форма №3-в</t>
  </si>
  <si>
    <t>Срок окупаемости, лет</t>
  </si>
  <si>
    <t>Ожидаемый экономический эффект (тыс. руб /год)</t>
  </si>
  <si>
    <t>период t (очередной период)</t>
  </si>
  <si>
    <t>период t+1</t>
  </si>
  <si>
    <t>период t+2</t>
  </si>
  <si>
    <t>после периода</t>
  </si>
  <si>
    <t>- за счет собственных средств организации</t>
  </si>
  <si>
    <t>-  за счет заемных средств;</t>
  </si>
  <si>
    <t>- за счет средств бюджетов всех уровней бюджетной системы РФ</t>
  </si>
  <si>
    <t>Форма №3-г</t>
  </si>
  <si>
    <t>Расходы на реализацию инвестиционой программы в в периоде t (отчетный период)</t>
  </si>
  <si>
    <t>план</t>
  </si>
  <si>
    <t>факт</t>
  </si>
  <si>
    <t>с начала реализации проекта нарастающим итогом,  (тыс. руб.)</t>
  </si>
  <si>
    <t>Отклонение фактических показателей от плановых</t>
  </si>
  <si>
    <t>С начала реализации проекта нарастающим итогом, %</t>
  </si>
  <si>
    <t>Период t (отчетный период), %</t>
  </si>
  <si>
    <t>не определен</t>
  </si>
  <si>
    <t>-</t>
  </si>
  <si>
    <t xml:space="preserve">Расходы на реализацию инвестиционой программы </t>
  </si>
  <si>
    <t>Проект 2.  Инвестиционный план  ФКП "Аэропорты Камчатки" в  том числе:</t>
  </si>
  <si>
    <t>-  за счет заемных средств</t>
  </si>
  <si>
    <t xml:space="preserve">1.Государственная программа Российской Федерации "Развитие транспортной системы";                                         2.Програма деятельности ФКП "Аэропорты Камчатки" </t>
  </si>
  <si>
    <t>Расходы на реализацию инвестиционной программы, всего (тыс. руб.)</t>
  </si>
  <si>
    <t>Содержание инвестиционной программы ФКП  "Аэропорты Камчатки" на 2022 год</t>
  </si>
  <si>
    <t>Расходы на реализацию инвестиционой программы в 2022 году</t>
  </si>
  <si>
    <t>Проект 1.   "Строительство ВПП пос. Палана, Камчатский край 2 этап" в  том числе:</t>
  </si>
  <si>
    <t>начало (мес./ год)</t>
  </si>
  <si>
    <t>май/ 2014</t>
  </si>
  <si>
    <t>Отчет о реализации Инвестиционной программы ФКП "Аэропорты Камчатки" в 2021 году</t>
  </si>
  <si>
    <t>Проект 1. "Строительство ВПП пос. Палана, Камчатский край 2 этап" в  том числе:</t>
  </si>
  <si>
    <t>Проект 2. Инвестиционный план  ФКП "Аэропорты Камчатки" в  том числе:</t>
  </si>
  <si>
    <t>Сумма запланированных инвестиций в рамках реализации  инвестиционной программы ФКП  "Аэропорты Камчатки"  на 2022-2024 гг.</t>
  </si>
  <si>
    <t>период t (отчетный период) (тыс. руб)</t>
  </si>
  <si>
    <t>Проект 1 "Строительство аэропорта Оссора, Камчасткий край" в том числе:</t>
  </si>
  <si>
    <t>Проект 2 "Реконструкция аэропорта Усть-Камчатск (Камчатский край)" в том числе:</t>
  </si>
  <si>
    <t>Проект 3 Инвестиционный план  ФКП "Аэропорты Камчатки" в  том числе:</t>
  </si>
  <si>
    <t>обеспечит транспортную доступность населения, так как воздушный транспорт является единственным способом круглогодичного оперативного сообщения, создаст комфортные условия для пассажиров</t>
  </si>
  <si>
    <t>январь/ 2022</t>
  </si>
  <si>
    <t>декабрь/  2022</t>
  </si>
  <si>
    <t xml:space="preserve">май/ 2014 </t>
  </si>
  <si>
    <t>февраль/ 2022</t>
  </si>
  <si>
    <t>март/    2024</t>
  </si>
  <si>
    <t>январь/ 2021</t>
  </si>
  <si>
    <t xml:space="preserve">декабрь/ 2021 </t>
  </si>
  <si>
    <t>Ивестиционная программа ФКП "Аэропорты Камчатки" на период 2022 год</t>
  </si>
  <si>
    <t xml:space="preserve">- Повышение доступностии качества транспортных услуг в целях обеспечения транспортной подвижности населения на территории Камчатского края;                                                                   - Создание комфортных условий для пассажиров, улучшение условий труда сотрудников;                                                        - Повышение противопожарной безопасности в филиалах                               </t>
  </si>
  <si>
    <t>увеличение налоговых платежей</t>
  </si>
  <si>
    <t>1. 2014-2022 гг.
2. 2022 г.</t>
  </si>
  <si>
    <t>декабрь/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</si>
</sst>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8" sqref="B8"/>
    </sheetView>
  </sheetViews>
  <sheetFormatPr defaultRowHeight="15.75" x14ac:dyDescent="0.25"/>
  <cols>
    <col min="1" max="1" width="37.5703125" style="3" customWidth="1"/>
    <col min="2" max="2" width="49.85546875" style="3" customWidth="1"/>
    <col min="3" max="16384" width="9.140625" style="3"/>
  </cols>
  <sheetData>
    <row r="1" spans="1:2" x14ac:dyDescent="0.25">
      <c r="B1" s="14" t="s">
        <v>0</v>
      </c>
    </row>
    <row r="3" spans="1:2" x14ac:dyDescent="0.25">
      <c r="A3" s="1" t="s">
        <v>77</v>
      </c>
    </row>
    <row r="4" spans="1:2" x14ac:dyDescent="0.25">
      <c r="A4" s="2"/>
    </row>
    <row r="5" spans="1:2" ht="79.5" customHeight="1" x14ac:dyDescent="0.25">
      <c r="A5" s="5" t="s">
        <v>1</v>
      </c>
      <c r="B5" s="12" t="s">
        <v>54</v>
      </c>
    </row>
    <row r="6" spans="1:2" ht="131.25" customHeight="1" x14ac:dyDescent="0.25">
      <c r="A6" s="5" t="s">
        <v>2</v>
      </c>
      <c r="B6" s="13" t="s">
        <v>78</v>
      </c>
    </row>
    <row r="7" spans="1:2" ht="27.75" customHeight="1" x14ac:dyDescent="0.25">
      <c r="A7" s="5" t="s">
        <v>3</v>
      </c>
      <c r="B7" s="65" t="s">
        <v>80</v>
      </c>
    </row>
    <row r="8" spans="1:2" ht="31.5" x14ac:dyDescent="0.25">
      <c r="A8" s="5" t="s">
        <v>4</v>
      </c>
      <c r="B8" s="23">
        <f>B11</f>
        <v>376626.50347999996</v>
      </c>
    </row>
    <row r="9" spans="1:2" ht="47.25" x14ac:dyDescent="0.25">
      <c r="A9" s="5" t="s">
        <v>5</v>
      </c>
      <c r="B9" s="19"/>
    </row>
    <row r="10" spans="1:2" ht="47.25" x14ac:dyDescent="0.25">
      <c r="A10" s="6" t="s">
        <v>6</v>
      </c>
      <c r="B10" s="19" t="s">
        <v>50</v>
      </c>
    </row>
    <row r="11" spans="1:2" x14ac:dyDescent="0.25">
      <c r="A11" s="6" t="s">
        <v>7</v>
      </c>
      <c r="B11" s="24">
        <f>'3-б'!E8+'3-б'!E14</f>
        <v>376626.50347999996</v>
      </c>
    </row>
    <row r="12" spans="1:2" ht="31.5" x14ac:dyDescent="0.25">
      <c r="A12" s="6" t="s">
        <v>8</v>
      </c>
      <c r="B12" s="19" t="s">
        <v>50</v>
      </c>
    </row>
    <row r="13" spans="1:2" ht="47.25" x14ac:dyDescent="0.25">
      <c r="A13" s="6" t="s">
        <v>9</v>
      </c>
      <c r="B13" s="19" t="s">
        <v>50</v>
      </c>
    </row>
    <row r="14" spans="1:2" ht="47.25" x14ac:dyDescent="0.25">
      <c r="A14" s="6" t="s">
        <v>10</v>
      </c>
      <c r="B14" s="19"/>
    </row>
    <row r="15" spans="1:2" x14ac:dyDescent="0.25">
      <c r="A15" s="6" t="s">
        <v>11</v>
      </c>
      <c r="B15" s="66" t="s">
        <v>14</v>
      </c>
    </row>
    <row r="16" spans="1:2" x14ac:dyDescent="0.25">
      <c r="A16" s="13" t="s">
        <v>12</v>
      </c>
      <c r="B16" s="66" t="s">
        <v>79</v>
      </c>
    </row>
    <row r="17" spans="1:2" ht="82.5" customHeight="1" x14ac:dyDescent="0.25">
      <c r="A17" s="6" t="s">
        <v>13</v>
      </c>
      <c r="B17" s="66" t="s">
        <v>69</v>
      </c>
    </row>
  </sheetData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90" zoomScaleNormal="90" zoomScaleSheetLayoutView="8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5.75" x14ac:dyDescent="0.25"/>
  <cols>
    <col min="1" max="1" width="7" style="3" customWidth="1"/>
    <col min="2" max="2" width="40.42578125" style="3" customWidth="1"/>
    <col min="3" max="3" width="10.42578125" style="3" customWidth="1"/>
    <col min="4" max="4" width="11.140625" style="3" customWidth="1"/>
    <col min="5" max="5" width="19.85546875" style="3" customWidth="1"/>
    <col min="6" max="6" width="17" style="3" customWidth="1"/>
    <col min="7" max="7" width="18.42578125" style="3" customWidth="1"/>
    <col min="8" max="8" width="17.42578125" style="3" customWidth="1"/>
    <col min="9" max="9" width="12.7109375" style="3" bestFit="1" customWidth="1"/>
    <col min="10" max="16384" width="9.140625" style="3"/>
  </cols>
  <sheetData>
    <row r="1" spans="1:10" x14ac:dyDescent="0.25">
      <c r="H1" s="14" t="s">
        <v>25</v>
      </c>
    </row>
    <row r="2" spans="1:10" x14ac:dyDescent="0.25">
      <c r="B2" s="16" t="s">
        <v>56</v>
      </c>
    </row>
    <row r="4" spans="1:10" ht="33.75" customHeight="1" x14ac:dyDescent="0.25">
      <c r="A4" s="67" t="s">
        <v>24</v>
      </c>
      <c r="B4" s="67" t="s">
        <v>23</v>
      </c>
      <c r="C4" s="70" t="s">
        <v>22</v>
      </c>
      <c r="D4" s="71"/>
      <c r="E4" s="67" t="s">
        <v>19</v>
      </c>
      <c r="F4" s="72" t="s">
        <v>57</v>
      </c>
      <c r="G4" s="73"/>
      <c r="H4" s="74"/>
    </row>
    <row r="5" spans="1:10" ht="18" customHeight="1" x14ac:dyDescent="0.25">
      <c r="A5" s="68"/>
      <c r="B5" s="68"/>
      <c r="C5" s="67" t="s">
        <v>59</v>
      </c>
      <c r="D5" s="67" t="s">
        <v>21</v>
      </c>
      <c r="E5" s="68"/>
      <c r="F5" s="67" t="s">
        <v>16</v>
      </c>
      <c r="G5" s="70" t="s">
        <v>15</v>
      </c>
      <c r="H5" s="71"/>
    </row>
    <row r="6" spans="1:10" ht="132.75" customHeight="1" x14ac:dyDescent="0.25">
      <c r="A6" s="69"/>
      <c r="B6" s="69"/>
      <c r="C6" s="69"/>
      <c r="D6" s="69"/>
      <c r="E6" s="69"/>
      <c r="F6" s="69"/>
      <c r="G6" s="17" t="s">
        <v>17</v>
      </c>
      <c r="H6" s="17" t="s">
        <v>18</v>
      </c>
    </row>
    <row r="7" spans="1:10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10" ht="47.25" x14ac:dyDescent="0.25">
      <c r="A8" s="7"/>
      <c r="B8" s="9" t="s">
        <v>58</v>
      </c>
      <c r="C8" s="27" t="s">
        <v>60</v>
      </c>
      <c r="D8" s="27" t="s">
        <v>81</v>
      </c>
      <c r="E8" s="32">
        <f>E10</f>
        <v>363124.50347999996</v>
      </c>
      <c r="F8" s="32">
        <f t="shared" ref="F8:H8" si="0">F10</f>
        <v>170350.3</v>
      </c>
      <c r="G8" s="33">
        <f t="shared" si="0"/>
        <v>0</v>
      </c>
      <c r="H8" s="32">
        <f t="shared" si="0"/>
        <v>170350.3</v>
      </c>
      <c r="I8" s="18"/>
      <c r="J8" s="18"/>
    </row>
    <row r="9" spans="1:10" x14ac:dyDescent="0.25">
      <c r="A9" s="7"/>
      <c r="B9" s="9" t="s">
        <v>26</v>
      </c>
      <c r="C9" s="39"/>
      <c r="D9" s="39"/>
      <c r="E9" s="34" t="s">
        <v>50</v>
      </c>
      <c r="F9" s="34" t="s">
        <v>50</v>
      </c>
      <c r="G9" s="34" t="s">
        <v>50</v>
      </c>
      <c r="H9" s="34" t="s">
        <v>50</v>
      </c>
    </row>
    <row r="10" spans="1:10" ht="30.75" customHeight="1" x14ac:dyDescent="0.25">
      <c r="A10" s="7"/>
      <c r="B10" s="9" t="s">
        <v>27</v>
      </c>
      <c r="C10" s="27" t="s">
        <v>60</v>
      </c>
      <c r="D10" s="27" t="s">
        <v>81</v>
      </c>
      <c r="E10" s="31">
        <f>192774.20348+F10</f>
        <v>363124.50347999996</v>
      </c>
      <c r="F10" s="34">
        <f>G10+H10</f>
        <v>170350.3</v>
      </c>
      <c r="G10" s="35">
        <v>0</v>
      </c>
      <c r="H10" s="34">
        <v>170350.3</v>
      </c>
    </row>
    <row r="11" spans="1:10" x14ac:dyDescent="0.25">
      <c r="A11" s="7"/>
      <c r="B11" s="9" t="s">
        <v>28</v>
      </c>
      <c r="C11" s="40"/>
      <c r="D11" s="40"/>
      <c r="E11" s="34" t="s">
        <v>50</v>
      </c>
      <c r="F11" s="34" t="s">
        <v>50</v>
      </c>
      <c r="G11" s="34" t="s">
        <v>50</v>
      </c>
      <c r="H11" s="34" t="s">
        <v>50</v>
      </c>
    </row>
    <row r="12" spans="1:10" ht="31.5" x14ac:dyDescent="0.25">
      <c r="A12" s="7"/>
      <c r="B12" s="22" t="s">
        <v>29</v>
      </c>
      <c r="C12" s="26"/>
      <c r="D12" s="26"/>
      <c r="E12" s="31" t="s">
        <v>50</v>
      </c>
      <c r="F12" s="31" t="s">
        <v>50</v>
      </c>
      <c r="G12" s="31" t="s">
        <v>50</v>
      </c>
      <c r="H12" s="36" t="s">
        <v>50</v>
      </c>
    </row>
    <row r="13" spans="1:10" ht="31.5" x14ac:dyDescent="0.25">
      <c r="A13" s="7"/>
      <c r="B13" s="9" t="s">
        <v>30</v>
      </c>
      <c r="C13" s="40"/>
      <c r="D13" s="40"/>
      <c r="E13" s="37" t="s">
        <v>50</v>
      </c>
      <c r="F13" s="37" t="s">
        <v>50</v>
      </c>
      <c r="G13" s="37" t="s">
        <v>50</v>
      </c>
      <c r="H13" s="37" t="s">
        <v>50</v>
      </c>
    </row>
    <row r="14" spans="1:10" ht="39" customHeight="1" x14ac:dyDescent="0.25">
      <c r="A14" s="7"/>
      <c r="B14" s="46" t="s">
        <v>52</v>
      </c>
      <c r="C14" s="47" t="s">
        <v>70</v>
      </c>
      <c r="D14" s="47" t="s">
        <v>71</v>
      </c>
      <c r="E14" s="51">
        <f>E18</f>
        <v>13502</v>
      </c>
      <c r="F14" s="51">
        <f>F18</f>
        <v>13502</v>
      </c>
      <c r="G14" s="51">
        <f>G18</f>
        <v>13502</v>
      </c>
      <c r="H14" s="52">
        <f t="shared" ref="H14" si="1">H18</f>
        <v>0</v>
      </c>
    </row>
    <row r="15" spans="1:10" ht="21.75" customHeight="1" x14ac:dyDescent="0.25">
      <c r="A15" s="7"/>
      <c r="B15" s="46" t="s">
        <v>26</v>
      </c>
      <c r="C15" s="47"/>
      <c r="D15" s="47"/>
      <c r="E15" s="53" t="s">
        <v>50</v>
      </c>
      <c r="F15" s="53" t="s">
        <v>50</v>
      </c>
      <c r="G15" s="53" t="s">
        <v>50</v>
      </c>
      <c r="H15" s="53" t="s">
        <v>50</v>
      </c>
    </row>
    <row r="16" spans="1:10" x14ac:dyDescent="0.25">
      <c r="A16" s="7"/>
      <c r="B16" s="46" t="s">
        <v>27</v>
      </c>
      <c r="C16" s="47"/>
      <c r="D16" s="47"/>
      <c r="E16" s="53" t="s">
        <v>50</v>
      </c>
      <c r="F16" s="53" t="s">
        <v>50</v>
      </c>
      <c r="G16" s="53" t="s">
        <v>50</v>
      </c>
      <c r="H16" s="53" t="s">
        <v>50</v>
      </c>
    </row>
    <row r="17" spans="1:8" x14ac:dyDescent="0.25">
      <c r="A17" s="7"/>
      <c r="B17" s="46" t="s">
        <v>28</v>
      </c>
      <c r="C17" s="47"/>
      <c r="D17" s="47"/>
      <c r="E17" s="53" t="s">
        <v>50</v>
      </c>
      <c r="F17" s="53" t="s">
        <v>50</v>
      </c>
      <c r="G17" s="53" t="s">
        <v>50</v>
      </c>
      <c r="H17" s="53" t="s">
        <v>50</v>
      </c>
    </row>
    <row r="18" spans="1:8" ht="29.25" customHeight="1" x14ac:dyDescent="0.25">
      <c r="A18" s="7"/>
      <c r="B18" s="46" t="s">
        <v>29</v>
      </c>
      <c r="C18" s="47" t="s">
        <v>70</v>
      </c>
      <c r="D18" s="47" t="s">
        <v>71</v>
      </c>
      <c r="E18" s="51">
        <v>13502</v>
      </c>
      <c r="F18" s="51">
        <f>G18</f>
        <v>13502</v>
      </c>
      <c r="G18" s="51">
        <v>13502</v>
      </c>
      <c r="H18" s="54">
        <v>0</v>
      </c>
    </row>
    <row r="19" spans="1:8" ht="31.5" x14ac:dyDescent="0.25">
      <c r="A19" s="7"/>
      <c r="B19" s="46" t="s">
        <v>30</v>
      </c>
      <c r="C19" s="47"/>
      <c r="D19" s="47"/>
      <c r="E19" s="53" t="s">
        <v>50</v>
      </c>
      <c r="F19" s="53" t="s">
        <v>50</v>
      </c>
      <c r="G19" s="53" t="s">
        <v>50</v>
      </c>
      <c r="H19" s="53" t="s">
        <v>50</v>
      </c>
    </row>
    <row r="20" spans="1:8" hidden="1" x14ac:dyDescent="0.25">
      <c r="A20" s="7"/>
      <c r="B20" s="10"/>
      <c r="C20" s="10"/>
      <c r="D20" s="10"/>
      <c r="E20" s="7"/>
      <c r="F20" s="7"/>
      <c r="G20" s="7"/>
      <c r="H20" s="7"/>
    </row>
    <row r="21" spans="1:8" hidden="1" x14ac:dyDescent="0.25">
      <c r="A21" s="7"/>
      <c r="B21" s="10"/>
      <c r="C21" s="10"/>
      <c r="D21" s="10"/>
      <c r="E21" s="7"/>
      <c r="F21" s="7"/>
      <c r="G21" s="7"/>
      <c r="H21" s="7"/>
    </row>
    <row r="22" spans="1:8" hidden="1" x14ac:dyDescent="0.25">
      <c r="A22" s="7"/>
      <c r="B22" s="10"/>
      <c r="C22" s="10"/>
      <c r="D22" s="10"/>
      <c r="E22" s="7"/>
      <c r="F22" s="7"/>
      <c r="G22" s="7"/>
      <c r="H22" s="7"/>
    </row>
    <row r="23" spans="1:8" hidden="1" x14ac:dyDescent="0.25">
      <c r="A23" s="7"/>
      <c r="B23" s="10"/>
      <c r="C23" s="10"/>
      <c r="D23" s="10"/>
      <c r="E23" s="7"/>
      <c r="F23" s="7"/>
      <c r="G23" s="7"/>
      <c r="H23" s="7"/>
    </row>
    <row r="24" spans="1:8" hidden="1" x14ac:dyDescent="0.25">
      <c r="A24" s="7"/>
      <c r="B24" s="10"/>
      <c r="C24" s="10"/>
      <c r="D24" s="10"/>
      <c r="E24" s="7"/>
      <c r="F24" s="7"/>
      <c r="G24" s="7"/>
      <c r="H24" s="7"/>
    </row>
    <row r="25" spans="1:8" hidden="1" x14ac:dyDescent="0.25">
      <c r="A25" s="7"/>
      <c r="B25" s="10"/>
      <c r="C25" s="10"/>
      <c r="D25" s="10"/>
      <c r="E25" s="7"/>
      <c r="F25" s="7"/>
      <c r="G25" s="7"/>
      <c r="H25" s="7"/>
    </row>
    <row r="26" spans="1:8" hidden="1" x14ac:dyDescent="0.25">
      <c r="A26" s="7"/>
      <c r="B26" s="10"/>
      <c r="C26" s="10"/>
      <c r="D26" s="10"/>
      <c r="E26" s="7"/>
      <c r="F26" s="7"/>
      <c r="G26" s="7"/>
      <c r="H26" s="7"/>
    </row>
    <row r="27" spans="1:8" hidden="1" x14ac:dyDescent="0.25">
      <c r="A27" s="7"/>
      <c r="B27" s="10"/>
      <c r="C27" s="10"/>
      <c r="D27" s="10"/>
      <c r="E27" s="7"/>
      <c r="F27" s="7"/>
      <c r="G27" s="7"/>
      <c r="H27" s="7"/>
    </row>
    <row r="28" spans="1:8" hidden="1" x14ac:dyDescent="0.25">
      <c r="A28" s="7"/>
      <c r="B28" s="10"/>
      <c r="C28" s="10"/>
      <c r="D28" s="10"/>
      <c r="E28" s="7"/>
      <c r="F28" s="7"/>
      <c r="G28" s="7"/>
      <c r="H28" s="7"/>
    </row>
    <row r="29" spans="1:8" hidden="1" x14ac:dyDescent="0.25">
      <c r="A29" s="7"/>
      <c r="B29" s="10"/>
      <c r="C29" s="10"/>
      <c r="D29" s="10"/>
      <c r="E29" s="7"/>
      <c r="F29" s="7"/>
      <c r="G29" s="7"/>
      <c r="H29" s="7"/>
    </row>
    <row r="30" spans="1:8" hidden="1" x14ac:dyDescent="0.25">
      <c r="A30" s="7"/>
      <c r="B30" s="10"/>
      <c r="C30" s="10"/>
      <c r="D30" s="10"/>
      <c r="E30" s="7"/>
      <c r="F30" s="7"/>
      <c r="G30" s="7"/>
      <c r="H30" s="7"/>
    </row>
    <row r="31" spans="1:8" hidden="1" x14ac:dyDescent="0.25">
      <c r="A31" s="7"/>
      <c r="B31" s="7"/>
      <c r="C31" s="7"/>
      <c r="D31" s="7"/>
      <c r="E31" s="7"/>
      <c r="F31" s="7"/>
      <c r="G31" s="7"/>
      <c r="H31" s="7"/>
    </row>
  </sheetData>
  <mergeCells count="9">
    <mergeCell ref="B4:B6"/>
    <mergeCell ref="A4:A6"/>
    <mergeCell ref="C4:D4"/>
    <mergeCell ref="F5:F6"/>
    <mergeCell ref="G5:H5"/>
    <mergeCell ref="F4:H4"/>
    <mergeCell ref="E4:E6"/>
    <mergeCell ref="C5:C6"/>
    <mergeCell ref="D5:D6"/>
  </mergeCells>
  <pageMargins left="0.78740157480314965" right="0.78740157480314965" top="0.78740157480314965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11" sqref="N11"/>
    </sheetView>
  </sheetViews>
  <sheetFormatPr defaultRowHeight="15.75" x14ac:dyDescent="0.25"/>
  <cols>
    <col min="1" max="1" width="6" style="3" customWidth="1"/>
    <col min="2" max="2" width="28.5703125" style="3" customWidth="1"/>
    <col min="3" max="3" width="11.7109375" style="3" customWidth="1"/>
    <col min="4" max="4" width="12.85546875" style="3" customWidth="1"/>
    <col min="5" max="5" width="14.42578125" style="3" customWidth="1"/>
    <col min="6" max="6" width="16.28515625" style="3" customWidth="1"/>
    <col min="7" max="7" width="16.5703125" style="3" customWidth="1"/>
    <col min="8" max="8" width="11.42578125" style="3" customWidth="1"/>
    <col min="9" max="9" width="10.7109375" style="3" customWidth="1"/>
    <col min="10" max="10" width="12.85546875" style="3" customWidth="1"/>
    <col min="11" max="11" width="12.140625" style="3" customWidth="1"/>
    <col min="12" max="16384" width="9.140625" style="3"/>
  </cols>
  <sheetData>
    <row r="1" spans="1:11" x14ac:dyDescent="0.25">
      <c r="K1" s="14" t="s">
        <v>31</v>
      </c>
    </row>
    <row r="2" spans="1:11" x14ac:dyDescent="0.25">
      <c r="B2" s="41" t="s">
        <v>64</v>
      </c>
    </row>
    <row r="4" spans="1:11" ht="51.75" customHeight="1" x14ac:dyDescent="0.25">
      <c r="A4" s="67" t="s">
        <v>24</v>
      </c>
      <c r="B4" s="67" t="s">
        <v>23</v>
      </c>
      <c r="C4" s="70" t="s">
        <v>22</v>
      </c>
      <c r="D4" s="71"/>
      <c r="E4" s="67" t="s">
        <v>32</v>
      </c>
      <c r="F4" s="67" t="s">
        <v>33</v>
      </c>
      <c r="G4" s="67" t="s">
        <v>55</v>
      </c>
      <c r="H4" s="75" t="s">
        <v>51</v>
      </c>
      <c r="I4" s="76"/>
      <c r="J4" s="76"/>
      <c r="K4" s="77"/>
    </row>
    <row r="5" spans="1:11" ht="118.5" customHeight="1" x14ac:dyDescent="0.25">
      <c r="A5" s="69"/>
      <c r="B5" s="69"/>
      <c r="C5" s="11" t="s">
        <v>20</v>
      </c>
      <c r="D5" s="11" t="s">
        <v>21</v>
      </c>
      <c r="E5" s="69"/>
      <c r="F5" s="69"/>
      <c r="G5" s="69"/>
      <c r="H5" s="4" t="s">
        <v>34</v>
      </c>
      <c r="I5" s="4" t="s">
        <v>35</v>
      </c>
      <c r="J5" s="4" t="s">
        <v>36</v>
      </c>
      <c r="K5" s="4" t="s">
        <v>37</v>
      </c>
    </row>
    <row r="6" spans="1:1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63" x14ac:dyDescent="0.25">
      <c r="A7" s="28"/>
      <c r="B7" s="22" t="s">
        <v>62</v>
      </c>
      <c r="C7" s="27" t="s">
        <v>60</v>
      </c>
      <c r="D7" s="27" t="s">
        <v>81</v>
      </c>
      <c r="E7" s="25" t="s">
        <v>49</v>
      </c>
      <c r="F7" s="19" t="s">
        <v>49</v>
      </c>
      <c r="G7" s="30">
        <f>H7+I7+K7</f>
        <v>170350.3</v>
      </c>
      <c r="H7" s="30">
        <f>H10</f>
        <v>170350.3</v>
      </c>
      <c r="I7" s="30">
        <f t="shared" ref="I7:K7" si="0">I10</f>
        <v>0</v>
      </c>
      <c r="J7" s="30">
        <f t="shared" si="0"/>
        <v>0</v>
      </c>
      <c r="K7" s="30">
        <f t="shared" si="0"/>
        <v>0</v>
      </c>
    </row>
    <row r="8" spans="1:11" ht="31.5" x14ac:dyDescent="0.25">
      <c r="A8" s="28"/>
      <c r="B8" s="22" t="s">
        <v>38</v>
      </c>
      <c r="C8" s="21"/>
      <c r="D8" s="26"/>
      <c r="E8" s="25"/>
      <c r="F8" s="25"/>
      <c r="G8" s="30" t="s">
        <v>50</v>
      </c>
      <c r="H8" s="30" t="s">
        <v>50</v>
      </c>
      <c r="I8" s="30" t="s">
        <v>50</v>
      </c>
      <c r="J8" s="30" t="s">
        <v>50</v>
      </c>
      <c r="K8" s="30" t="s">
        <v>50</v>
      </c>
    </row>
    <row r="9" spans="1:11" x14ac:dyDescent="0.25">
      <c r="A9" s="28"/>
      <c r="B9" s="22" t="s">
        <v>39</v>
      </c>
      <c r="C9" s="21"/>
      <c r="D9" s="26"/>
      <c r="E9" s="25"/>
      <c r="F9" s="25"/>
      <c r="G9" s="30" t="s">
        <v>50</v>
      </c>
      <c r="H9" s="30" t="s">
        <v>50</v>
      </c>
      <c r="I9" s="30" t="s">
        <v>50</v>
      </c>
      <c r="J9" s="30" t="s">
        <v>50</v>
      </c>
      <c r="K9" s="30" t="s">
        <v>50</v>
      </c>
    </row>
    <row r="10" spans="1:11" ht="47.25" x14ac:dyDescent="0.25">
      <c r="A10" s="28"/>
      <c r="B10" s="22" t="s">
        <v>40</v>
      </c>
      <c r="C10" s="21"/>
      <c r="D10" s="26"/>
      <c r="E10" s="25"/>
      <c r="F10" s="25"/>
      <c r="G10" s="30">
        <f>H10+I10+J10+K10</f>
        <v>170350.3</v>
      </c>
      <c r="H10" s="31">
        <v>170350.3</v>
      </c>
      <c r="I10" s="30">
        <v>0</v>
      </c>
      <c r="J10" s="30">
        <v>0</v>
      </c>
      <c r="K10" s="30">
        <v>0</v>
      </c>
    </row>
    <row r="11" spans="1:11" ht="47.25" customHeight="1" x14ac:dyDescent="0.25">
      <c r="A11" s="7"/>
      <c r="B11" s="46" t="s">
        <v>63</v>
      </c>
      <c r="C11" s="47" t="s">
        <v>70</v>
      </c>
      <c r="D11" s="47" t="s">
        <v>81</v>
      </c>
      <c r="E11" s="55" t="s">
        <v>49</v>
      </c>
      <c r="F11" s="56" t="s">
        <v>49</v>
      </c>
      <c r="G11" s="58">
        <f>G12</f>
        <v>13502</v>
      </c>
      <c r="H11" s="58">
        <f>H12</f>
        <v>13502</v>
      </c>
      <c r="I11" s="58" t="str">
        <f>I12</f>
        <v>-</v>
      </c>
      <c r="J11" s="58" t="str">
        <f>J12</f>
        <v>-</v>
      </c>
      <c r="K11" s="58" t="str">
        <f>K12</f>
        <v>-</v>
      </c>
    </row>
    <row r="12" spans="1:11" ht="31.5" x14ac:dyDescent="0.25">
      <c r="A12" s="7"/>
      <c r="B12" s="46" t="s">
        <v>38</v>
      </c>
      <c r="C12" s="57"/>
      <c r="D12" s="47"/>
      <c r="E12" s="55"/>
      <c r="F12" s="55"/>
      <c r="G12" s="58">
        <f>H12</f>
        <v>13502</v>
      </c>
      <c r="H12" s="58">
        <f>'3-б'!F18</f>
        <v>13502</v>
      </c>
      <c r="I12" s="59" t="s">
        <v>50</v>
      </c>
      <c r="J12" s="59" t="s">
        <v>50</v>
      </c>
      <c r="K12" s="59" t="s">
        <v>50</v>
      </c>
    </row>
    <row r="13" spans="1:11" x14ac:dyDescent="0.25">
      <c r="A13" s="7"/>
      <c r="B13" s="46" t="s">
        <v>53</v>
      </c>
      <c r="C13" s="57"/>
      <c r="D13" s="47"/>
      <c r="E13" s="55"/>
      <c r="F13" s="55"/>
      <c r="G13" s="59" t="s">
        <v>50</v>
      </c>
      <c r="H13" s="59" t="s">
        <v>50</v>
      </c>
      <c r="I13" s="59" t="s">
        <v>50</v>
      </c>
      <c r="J13" s="59" t="s">
        <v>50</v>
      </c>
      <c r="K13" s="59" t="s">
        <v>50</v>
      </c>
    </row>
    <row r="14" spans="1:11" ht="47.25" x14ac:dyDescent="0.25">
      <c r="A14" s="7"/>
      <c r="B14" s="46" t="s">
        <v>40</v>
      </c>
      <c r="C14" s="57"/>
      <c r="D14" s="47"/>
      <c r="E14" s="55"/>
      <c r="F14" s="55"/>
      <c r="G14" s="59" t="s">
        <v>50</v>
      </c>
      <c r="H14" s="59" t="s">
        <v>50</v>
      </c>
      <c r="I14" s="59" t="s">
        <v>50</v>
      </c>
      <c r="J14" s="59" t="s">
        <v>50</v>
      </c>
      <c r="K14" s="59" t="s">
        <v>50</v>
      </c>
    </row>
    <row r="15" spans="1:11" x14ac:dyDescent="0.25">
      <c r="A15" s="7"/>
      <c r="B15" s="50"/>
      <c r="C15" s="57"/>
      <c r="D15" s="47"/>
      <c r="E15" s="55"/>
      <c r="F15" s="55"/>
      <c r="G15" s="59" t="s">
        <v>50</v>
      </c>
      <c r="H15" s="59" t="s">
        <v>50</v>
      </c>
      <c r="I15" s="59" t="s">
        <v>50</v>
      </c>
      <c r="J15" s="59" t="s">
        <v>50</v>
      </c>
      <c r="K15" s="59" t="s">
        <v>50</v>
      </c>
    </row>
  </sheetData>
  <mergeCells count="7">
    <mergeCell ref="G4:G5"/>
    <mergeCell ref="H4:K4"/>
    <mergeCell ref="A4:A5"/>
    <mergeCell ref="B4:B5"/>
    <mergeCell ref="C4:D4"/>
    <mergeCell ref="E4:E5"/>
    <mergeCell ref="F4:F5"/>
  </mergeCells>
  <pageMargins left="0.70866141732283472" right="0.70866141732283472" top="0.78740157480314965" bottom="0.3937007874015748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80" zoomScaleNormal="80" workbookViewId="0">
      <selection activeCell="C22" sqref="C22"/>
    </sheetView>
  </sheetViews>
  <sheetFormatPr defaultRowHeight="15.75" x14ac:dyDescent="0.25"/>
  <cols>
    <col min="1" max="1" width="7" style="3" customWidth="1"/>
    <col min="2" max="2" width="29.42578125" style="3" customWidth="1"/>
    <col min="3" max="3" width="9.28515625" style="3" customWidth="1"/>
    <col min="4" max="4" width="11.42578125" style="3" customWidth="1"/>
    <col min="5" max="5" width="14.140625" style="3" customWidth="1"/>
    <col min="6" max="6" width="11.42578125" style="3" customWidth="1"/>
    <col min="7" max="7" width="20.28515625" style="3" customWidth="1"/>
    <col min="8" max="8" width="12.7109375" style="3" customWidth="1"/>
    <col min="9" max="9" width="18.85546875" style="3" customWidth="1"/>
    <col min="10" max="10" width="12.7109375" style="3" customWidth="1"/>
    <col min="11" max="11" width="14.140625" style="3" customWidth="1"/>
    <col min="12" max="12" width="10.140625" style="3" bestFit="1" customWidth="1"/>
    <col min="13" max="16384" width="9.140625" style="3"/>
  </cols>
  <sheetData>
    <row r="1" spans="1:13" x14ac:dyDescent="0.25">
      <c r="K1" s="14" t="s">
        <v>41</v>
      </c>
    </row>
    <row r="2" spans="1:13" x14ac:dyDescent="0.25">
      <c r="B2" s="16" t="s">
        <v>61</v>
      </c>
    </row>
    <row r="4" spans="1:13" ht="40.5" customHeight="1" x14ac:dyDescent="0.25">
      <c r="A4" s="67" t="s">
        <v>24</v>
      </c>
      <c r="B4" s="67" t="s">
        <v>23</v>
      </c>
      <c r="C4" s="79" t="s">
        <v>22</v>
      </c>
      <c r="D4" s="80"/>
      <c r="E4" s="67" t="s">
        <v>55</v>
      </c>
      <c r="F4" s="75" t="s">
        <v>42</v>
      </c>
      <c r="G4" s="76"/>
      <c r="H4" s="76"/>
      <c r="I4" s="77"/>
      <c r="J4" s="78" t="s">
        <v>46</v>
      </c>
      <c r="K4" s="78"/>
    </row>
    <row r="5" spans="1:13" ht="15.75" customHeight="1" x14ac:dyDescent="0.25">
      <c r="A5" s="68"/>
      <c r="B5" s="68"/>
      <c r="C5" s="81"/>
      <c r="D5" s="82"/>
      <c r="E5" s="68"/>
      <c r="F5" s="78" t="s">
        <v>43</v>
      </c>
      <c r="G5" s="78"/>
      <c r="H5" s="78" t="s">
        <v>44</v>
      </c>
      <c r="I5" s="78"/>
      <c r="J5" s="78"/>
      <c r="K5" s="78"/>
    </row>
    <row r="6" spans="1:13" ht="75" customHeight="1" x14ac:dyDescent="0.25">
      <c r="A6" s="69"/>
      <c r="B6" s="69"/>
      <c r="C6" s="15" t="s">
        <v>20</v>
      </c>
      <c r="D6" s="15" t="s">
        <v>21</v>
      </c>
      <c r="E6" s="69"/>
      <c r="F6" s="4" t="s">
        <v>65</v>
      </c>
      <c r="G6" s="4" t="s">
        <v>45</v>
      </c>
      <c r="H6" s="4" t="s">
        <v>65</v>
      </c>
      <c r="I6" s="4" t="s">
        <v>45</v>
      </c>
      <c r="J6" s="4" t="s">
        <v>48</v>
      </c>
      <c r="K6" s="4" t="s">
        <v>47</v>
      </c>
    </row>
    <row r="7" spans="1:13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8</v>
      </c>
      <c r="G7" s="8">
        <v>9</v>
      </c>
      <c r="H7" s="8">
        <v>10</v>
      </c>
      <c r="I7" s="8">
        <v>11</v>
      </c>
      <c r="J7" s="8">
        <v>12</v>
      </c>
      <c r="K7" s="8">
        <v>13</v>
      </c>
    </row>
    <row r="8" spans="1:13" ht="63" x14ac:dyDescent="0.25">
      <c r="A8" s="7"/>
      <c r="B8" s="22" t="s">
        <v>66</v>
      </c>
      <c r="C8" s="27" t="s">
        <v>72</v>
      </c>
      <c r="D8" s="27" t="s">
        <v>73</v>
      </c>
      <c r="E8" s="42">
        <f>F8+G8</f>
        <v>1330544</v>
      </c>
      <c r="F8" s="43">
        <f>F11</f>
        <v>242225.1</v>
      </c>
      <c r="G8" s="43">
        <f>G11</f>
        <v>1088318.8999999999</v>
      </c>
      <c r="H8" s="43">
        <f>H11</f>
        <v>242225.1</v>
      </c>
      <c r="I8" s="43">
        <f>I11</f>
        <v>1088318.8999999999</v>
      </c>
      <c r="J8" s="44">
        <f>H8/F8-1</f>
        <v>0</v>
      </c>
      <c r="K8" s="44">
        <f>I8/G8-1</f>
        <v>0</v>
      </c>
    </row>
    <row r="9" spans="1:13" ht="31.5" x14ac:dyDescent="0.25">
      <c r="A9" s="7"/>
      <c r="B9" s="9" t="s">
        <v>38</v>
      </c>
      <c r="C9" s="38"/>
      <c r="D9" s="38"/>
      <c r="E9" s="34" t="s">
        <v>50</v>
      </c>
      <c r="F9" s="64" t="s">
        <v>50</v>
      </c>
      <c r="G9" s="34" t="s">
        <v>50</v>
      </c>
      <c r="H9" s="34" t="s">
        <v>50</v>
      </c>
      <c r="I9" s="34" t="s">
        <v>50</v>
      </c>
      <c r="J9" s="34" t="s">
        <v>50</v>
      </c>
      <c r="K9" s="34" t="s">
        <v>50</v>
      </c>
    </row>
    <row r="10" spans="1:13" x14ac:dyDescent="0.25">
      <c r="A10" s="7"/>
      <c r="B10" s="9" t="s">
        <v>53</v>
      </c>
      <c r="C10" s="38"/>
      <c r="D10" s="38"/>
      <c r="E10" s="34" t="s">
        <v>50</v>
      </c>
      <c r="F10" s="64" t="s">
        <v>50</v>
      </c>
      <c r="G10" s="34" t="s">
        <v>50</v>
      </c>
      <c r="H10" s="34" t="s">
        <v>50</v>
      </c>
      <c r="I10" s="34" t="s">
        <v>50</v>
      </c>
      <c r="J10" s="34" t="s">
        <v>50</v>
      </c>
      <c r="K10" s="34" t="s">
        <v>50</v>
      </c>
    </row>
    <row r="11" spans="1:13" ht="47.25" x14ac:dyDescent="0.25">
      <c r="A11" s="7"/>
      <c r="B11" s="20" t="s">
        <v>40</v>
      </c>
      <c r="C11" s="45"/>
      <c r="D11" s="45"/>
      <c r="E11" s="42">
        <f>F11+G11</f>
        <v>1330544</v>
      </c>
      <c r="F11" s="43">
        <v>242225.1</v>
      </c>
      <c r="G11" s="43">
        <v>1088318.8999999999</v>
      </c>
      <c r="H11" s="29">
        <v>242225.1</v>
      </c>
      <c r="I11" s="43">
        <v>1088318.8999999999</v>
      </c>
      <c r="J11" s="44">
        <f>H11/F11-1</f>
        <v>0</v>
      </c>
      <c r="K11" s="44">
        <f>I11/G11-1</f>
        <v>0</v>
      </c>
      <c r="L11" s="18"/>
      <c r="M11" s="18"/>
    </row>
    <row r="12" spans="1:13" x14ac:dyDescent="0.25">
      <c r="A12" s="7"/>
      <c r="B12" s="20"/>
      <c r="C12" s="45"/>
      <c r="D12" s="45"/>
      <c r="E12" s="42"/>
      <c r="F12" s="43"/>
      <c r="G12" s="43"/>
      <c r="H12" s="29"/>
      <c r="I12" s="43"/>
      <c r="J12" s="44"/>
      <c r="K12" s="44"/>
      <c r="L12" s="18"/>
      <c r="M12" s="18"/>
    </row>
    <row r="13" spans="1:13" ht="63" x14ac:dyDescent="0.25">
      <c r="A13" s="7"/>
      <c r="B13" s="22" t="s">
        <v>67</v>
      </c>
      <c r="C13" s="26" t="s">
        <v>60</v>
      </c>
      <c r="D13" s="26" t="s">
        <v>74</v>
      </c>
      <c r="E13" s="42">
        <f>F13+G13</f>
        <v>232064.1</v>
      </c>
      <c r="F13" s="43">
        <f>F16</f>
        <v>157064.1</v>
      </c>
      <c r="G13" s="43">
        <f>G16</f>
        <v>75000</v>
      </c>
      <c r="H13" s="43">
        <f>H16</f>
        <v>157064.1</v>
      </c>
      <c r="I13" s="43">
        <f>I16</f>
        <v>75000</v>
      </c>
      <c r="J13" s="44">
        <f>H13/F13-1</f>
        <v>0</v>
      </c>
      <c r="K13" s="44">
        <f>I13/G13-1</f>
        <v>0</v>
      </c>
      <c r="L13" s="18"/>
      <c r="M13" s="18"/>
    </row>
    <row r="14" spans="1:13" ht="31.5" x14ac:dyDescent="0.25">
      <c r="A14" s="7"/>
      <c r="B14" s="9" t="s">
        <v>38</v>
      </c>
      <c r="C14" s="45"/>
      <c r="D14" s="45"/>
      <c r="E14" s="34" t="s">
        <v>50</v>
      </c>
      <c r="F14" s="64" t="s">
        <v>50</v>
      </c>
      <c r="G14" s="34" t="s">
        <v>50</v>
      </c>
      <c r="H14" s="34" t="s">
        <v>50</v>
      </c>
      <c r="I14" s="34" t="s">
        <v>50</v>
      </c>
      <c r="J14" s="34" t="s">
        <v>50</v>
      </c>
      <c r="K14" s="34" t="s">
        <v>50</v>
      </c>
      <c r="L14" s="18"/>
      <c r="M14" s="18"/>
    </row>
    <row r="15" spans="1:13" x14ac:dyDescent="0.25">
      <c r="A15" s="7"/>
      <c r="B15" s="9" t="s">
        <v>53</v>
      </c>
      <c r="C15" s="45"/>
      <c r="D15" s="45"/>
      <c r="E15" s="34" t="s">
        <v>50</v>
      </c>
      <c r="F15" s="64" t="s">
        <v>50</v>
      </c>
      <c r="G15" s="34" t="s">
        <v>50</v>
      </c>
      <c r="H15" s="34" t="s">
        <v>50</v>
      </c>
      <c r="I15" s="34" t="s">
        <v>50</v>
      </c>
      <c r="J15" s="34" t="s">
        <v>50</v>
      </c>
      <c r="K15" s="34" t="s">
        <v>50</v>
      </c>
      <c r="L15" s="18"/>
      <c r="M15" s="18"/>
    </row>
    <row r="16" spans="1:13" ht="47.25" x14ac:dyDescent="0.25">
      <c r="A16" s="7"/>
      <c r="B16" s="20" t="s">
        <v>40</v>
      </c>
      <c r="C16" s="45"/>
      <c r="D16" s="45"/>
      <c r="E16" s="42">
        <f>F16+G16</f>
        <v>232064.1</v>
      </c>
      <c r="F16" s="43">
        <v>157064.1</v>
      </c>
      <c r="G16" s="43">
        <v>75000</v>
      </c>
      <c r="H16" s="29">
        <v>157064.1</v>
      </c>
      <c r="I16" s="43">
        <v>75000</v>
      </c>
      <c r="J16" s="44">
        <f>H16/F16-1</f>
        <v>0</v>
      </c>
      <c r="K16" s="44">
        <f>I16/G16-1</f>
        <v>0</v>
      </c>
      <c r="L16" s="18"/>
      <c r="M16" s="18"/>
    </row>
    <row r="17" spans="1:13" x14ac:dyDescent="0.25">
      <c r="A17" s="7"/>
      <c r="B17" s="9"/>
      <c r="C17" s="38"/>
      <c r="D17" s="38"/>
      <c r="E17" s="42"/>
      <c r="F17" s="29"/>
      <c r="G17" s="29"/>
      <c r="H17" s="29"/>
      <c r="I17" s="29"/>
      <c r="J17" s="44"/>
      <c r="K17" s="44"/>
      <c r="L17" s="18"/>
      <c r="M17" s="18"/>
    </row>
    <row r="18" spans="1:13" ht="48" customHeight="1" x14ac:dyDescent="0.25">
      <c r="A18" s="7"/>
      <c r="B18" s="46" t="s">
        <v>68</v>
      </c>
      <c r="C18" s="47" t="s">
        <v>75</v>
      </c>
      <c r="D18" s="47" t="s">
        <v>76</v>
      </c>
      <c r="E18" s="60">
        <f>E19</f>
        <v>85317</v>
      </c>
      <c r="F18" s="61">
        <f>F19</f>
        <v>85317</v>
      </c>
      <c r="G18" s="61">
        <f>G19</f>
        <v>85317</v>
      </c>
      <c r="H18" s="61">
        <f t="shared" ref="H18:I18" si="0">H19</f>
        <v>78302</v>
      </c>
      <c r="I18" s="61">
        <f t="shared" si="0"/>
        <v>78302</v>
      </c>
      <c r="J18" s="62">
        <f t="shared" ref="J18:K18" si="1">J19</f>
        <v>-8.2222769201917512E-2</v>
      </c>
      <c r="K18" s="62">
        <f t="shared" si="1"/>
        <v>-8.2222769201917512E-2</v>
      </c>
    </row>
    <row r="19" spans="1:13" ht="31.5" x14ac:dyDescent="0.25">
      <c r="A19" s="7"/>
      <c r="B19" s="46" t="s">
        <v>38</v>
      </c>
      <c r="C19" s="48"/>
      <c r="D19" s="48"/>
      <c r="E19" s="60">
        <f>F19</f>
        <v>85317</v>
      </c>
      <c r="F19" s="61">
        <f>G19</f>
        <v>85317</v>
      </c>
      <c r="G19" s="61">
        <v>85317</v>
      </c>
      <c r="H19" s="61">
        <f>I19</f>
        <v>78302</v>
      </c>
      <c r="I19" s="61">
        <v>78302</v>
      </c>
      <c r="J19" s="62">
        <f>H19/F19-1</f>
        <v>-8.2222769201917512E-2</v>
      </c>
      <c r="K19" s="62">
        <f>I19/G19-1</f>
        <v>-8.2222769201917512E-2</v>
      </c>
    </row>
    <row r="20" spans="1:13" x14ac:dyDescent="0.25">
      <c r="A20" s="7"/>
      <c r="B20" s="46" t="s">
        <v>53</v>
      </c>
      <c r="C20" s="49"/>
      <c r="D20" s="49"/>
      <c r="E20" s="53" t="s">
        <v>50</v>
      </c>
      <c r="F20" s="53" t="s">
        <v>50</v>
      </c>
      <c r="G20" s="53" t="s">
        <v>50</v>
      </c>
      <c r="H20" s="53" t="s">
        <v>50</v>
      </c>
      <c r="I20" s="53" t="s">
        <v>50</v>
      </c>
      <c r="J20" s="53" t="s">
        <v>50</v>
      </c>
      <c r="K20" s="53" t="s">
        <v>50</v>
      </c>
    </row>
    <row r="21" spans="1:13" ht="47.25" x14ac:dyDescent="0.25">
      <c r="A21" s="7"/>
      <c r="B21" s="46" t="s">
        <v>40</v>
      </c>
      <c r="C21" s="49"/>
      <c r="D21" s="49"/>
      <c r="E21" s="53" t="s">
        <v>50</v>
      </c>
      <c r="F21" s="53" t="s">
        <v>50</v>
      </c>
      <c r="G21" s="53" t="s">
        <v>50</v>
      </c>
      <c r="H21" s="53" t="s">
        <v>50</v>
      </c>
      <c r="I21" s="53" t="s">
        <v>50</v>
      </c>
      <c r="J21" s="53" t="s">
        <v>50</v>
      </c>
      <c r="K21" s="53" t="s">
        <v>50</v>
      </c>
    </row>
    <row r="22" spans="1:13" x14ac:dyDescent="0.25">
      <c r="A22" s="7"/>
      <c r="B22" s="50"/>
      <c r="C22" s="49"/>
      <c r="D22" s="49"/>
      <c r="E22" s="63"/>
      <c r="F22" s="63"/>
      <c r="G22" s="63"/>
      <c r="H22" s="63"/>
      <c r="I22" s="63"/>
      <c r="J22" s="63"/>
      <c r="K22" s="63"/>
    </row>
  </sheetData>
  <mergeCells count="8">
    <mergeCell ref="F4:I4"/>
    <mergeCell ref="F5:G5"/>
    <mergeCell ref="H5:I5"/>
    <mergeCell ref="J4:K5"/>
    <mergeCell ref="A4:A6"/>
    <mergeCell ref="B4:B6"/>
    <mergeCell ref="E4:E6"/>
    <mergeCell ref="C4:D5"/>
  </mergeCells>
  <pageMargins left="0.70866141732283472" right="0.70866141732283472" top="0.78740157480314965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3-а</vt:lpstr>
      <vt:lpstr>3-б</vt:lpstr>
      <vt:lpstr>3-в</vt:lpstr>
      <vt:lpstr>3-г</vt:lpstr>
      <vt:lpstr>'3-а'!sub_3202</vt:lpstr>
      <vt:lpstr>'3-а'!sub_32202</vt:lpstr>
      <vt:lpstr>'3-а'!sub_3221</vt:lpstr>
      <vt:lpstr>'3-а'!sub_3223</vt:lpstr>
      <vt:lpstr>'3-а'!sub_3224</vt:lpstr>
      <vt:lpstr>'3-а'!sub_3225</vt:lpstr>
      <vt:lpstr>'3-а'!sub_3226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2022-02-17T23:31:32Z</dcterms:modified>
</cp:coreProperties>
</file>